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3er." sheetId="25" r:id="rId1"/>
  </sheets>
  <calcPr calcId="162913"/>
</workbook>
</file>

<file path=xl/calcChain.xml><?xml version="1.0" encoding="utf-8"?>
<calcChain xmlns="http://schemas.openxmlformats.org/spreadsheetml/2006/main">
  <c r="C24" i="25" l="1"/>
  <c r="B24" i="25"/>
  <c r="D24" i="25"/>
  <c r="D19" i="25"/>
  <c r="D10" i="25"/>
  <c r="D11" i="25"/>
  <c r="D12" i="25"/>
  <c r="D13" i="25"/>
  <c r="D14" i="25"/>
  <c r="D15" i="25"/>
  <c r="D16" i="25"/>
  <c r="D17" i="25"/>
  <c r="D18" i="25"/>
  <c r="C19" i="25"/>
  <c r="B19" i="25"/>
  <c r="D42" i="25" l="1"/>
  <c r="B42" i="25"/>
  <c r="D31" i="25"/>
  <c r="D32" i="25"/>
  <c r="D33" i="25"/>
  <c r="D34" i="25"/>
  <c r="D35" i="25"/>
  <c r="D36" i="25"/>
  <c r="D37" i="25"/>
  <c r="D38" i="25"/>
  <c r="D39" i="25"/>
  <c r="D40" i="25"/>
  <c r="D41" i="25"/>
  <c r="D30" i="25"/>
  <c r="C42" i="25"/>
  <c r="C41" i="25"/>
  <c r="B41" i="25"/>
  <c r="D23" i="25" l="1"/>
  <c r="D22" i="25"/>
  <c r="D21" i="25"/>
  <c r="D20" i="25"/>
  <c r="E14" i="25"/>
  <c r="E11" i="25"/>
  <c r="D9" i="25"/>
  <c r="E19" i="25" l="1"/>
</calcChain>
</file>

<file path=xl/sharedStrings.xml><?xml version="1.0" encoding="utf-8"?>
<sst xmlns="http://schemas.openxmlformats.org/spreadsheetml/2006/main" count="44" uniqueCount="42">
  <si>
    <t>Եկամտային մաս.</t>
  </si>
  <si>
    <t>հազար դրամ</t>
  </si>
  <si>
    <t>Եկամտատեսակ</t>
  </si>
  <si>
    <t>Կատարման տոկոս</t>
  </si>
  <si>
    <t>Գույքահարկ</t>
  </si>
  <si>
    <t>Տեղական տուրքեր</t>
  </si>
  <si>
    <t>Պետական բյուջեից ֆինանսական համահարթեցման սկզբունքով տրամադրվող դոտացիաներ</t>
  </si>
  <si>
    <t>Ծախսային մաս</t>
  </si>
  <si>
    <t>Դրամով վճարվող աշխատավարձեր և հավելավճարներ</t>
  </si>
  <si>
    <t xml:space="preserve"> Էներգետիկ  ծառայություններ</t>
  </si>
  <si>
    <t>Կապի ծառայություններ</t>
  </si>
  <si>
    <t>Դրամաշնորհներ</t>
  </si>
  <si>
    <t>Սոցիալական նպաստներ և կենսաթոշակներ</t>
  </si>
  <si>
    <t>Այլ ծախսեր</t>
  </si>
  <si>
    <t>Շենքների և շինությունների կապիտալ վերանորոգում, շինարարություն</t>
  </si>
  <si>
    <t>Մեքենաներ և սարքավորումներ, այլ հիմնական միջոցներ</t>
  </si>
  <si>
    <t>Պետական բյուջեից համայնքի վարչական բյուջեին տրամադրվող այլ դոտացիաներ</t>
  </si>
  <si>
    <t>Ընդամենը</t>
  </si>
  <si>
    <t>Ապահովագրական ծախսեր</t>
  </si>
  <si>
    <t>Հողի վարձավճար համայնքների վարչական տարածքներում գտնվող հողի համար</t>
  </si>
  <si>
    <t>Գույքի վարձակալությունից եկամուտներ</t>
  </si>
  <si>
    <t>Արտադպրոցական դաստիարակություն</t>
  </si>
  <si>
    <t>Այլ հիմնական միջոցների իրացումից մուտքեր</t>
  </si>
  <si>
    <t>Աղբահանության, խմելու ջրի և ոռոգման ջրի վճարներ</t>
  </si>
  <si>
    <t>Մանկապարտեզի ծնողական վճարներ</t>
  </si>
  <si>
    <r>
      <rPr>
        <b/>
        <sz val="12"/>
        <color theme="1"/>
        <rFont val="GHEA Grapalat"/>
        <family val="3"/>
      </rPr>
      <t>Այլ եկամուտներ</t>
    </r>
    <r>
      <rPr>
        <sz val="12"/>
        <color theme="1"/>
        <rFont val="GHEA Grapalat"/>
        <family val="3"/>
      </rPr>
      <t>/օրենքով և իրավական այլ ակտերով սահմանված` համայնքի բյուջե մուտքագրման ենթակա այլ եկամուտներ/</t>
    </r>
  </si>
  <si>
    <t>Պետական բյուջեից տրամադրվող նպատակային հատկացումներ/սուբվենցիաներ/</t>
  </si>
  <si>
    <t>Նախագծահետազոտական ծախսեր</t>
  </si>
  <si>
    <t>Պայմանագրային ծառայությունների և ապրանքների ձեռք բերում</t>
  </si>
  <si>
    <t>Անշարժ գույքի հարկ համայնքների վարչական տարածքներում գտնվող հողի համար</t>
  </si>
  <si>
    <t>Նախատեսված</t>
  </si>
  <si>
    <t xml:space="preserve">Կատարողական </t>
  </si>
  <si>
    <t>ՉԱՐՏԱԴՐՎԱԾ ԱԿՏԻՎՆԵՐԻ ԻՐԱՑՈՒՄԻՑ  /Հողի օտարումից/ՄՈՒՏՔԵՐ</t>
  </si>
  <si>
    <t>Գործուղումների և շրջագայությունների ծախսեր</t>
  </si>
  <si>
    <t xml:space="preserve">Նախատեսված  </t>
  </si>
  <si>
    <t>Նվիր., ժառանգ. Իրավ. ֆիզ. անձ. և կազմակերպ.-ից</t>
  </si>
  <si>
    <t>ԱՇԽԱՏԱԿԱԶՄԻ  ՔԱՐՏՈՒՂԱՐ՝                                        ԳԵՎՈՐԳ  ՍԻՄՈՆՅԱՆ</t>
  </si>
  <si>
    <t>Ընդամենը սեփական եկամուտներ</t>
  </si>
  <si>
    <t>Ընդամենը եկամուտներ</t>
  </si>
  <si>
    <t>Կապիտալ ներքին պաշտոնական դրամաշնորհներ՝ ստացված կառավարման այլ մակարդակներից /սուբվենցիաներ/</t>
  </si>
  <si>
    <t xml:space="preserve">2023թ երրորդ եռամսյակ </t>
  </si>
  <si>
    <t xml:space="preserve">Հավելված Արենի համայնքի ավագանու 12.10.2023թ-ի թիվ 125-Ա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</si>
</sst>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164" fontId="4" fillId="0" borderId="1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164" fontId="4" fillId="2" borderId="4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164" fontId="4" fillId="2" borderId="1" xfId="0" applyNumberFormat="1" applyFont="1" applyFill="1" applyBorder="1"/>
    <xf numFmtId="0" fontId="4" fillId="2" borderId="0" xfId="0" applyFont="1" applyFill="1"/>
    <xf numFmtId="164" fontId="2" fillId="0" borderId="1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164" fontId="6" fillId="2" borderId="4" xfId="0" applyNumberFormat="1" applyFont="1" applyFill="1" applyBorder="1"/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/>
    <xf numFmtId="2" fontId="4" fillId="2" borderId="4" xfId="0" applyNumberFormat="1" applyFont="1" applyFill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1" fillId="0" borderId="4" xfId="0" applyFont="1" applyBorder="1"/>
    <xf numFmtId="0" fontId="4" fillId="0" borderId="4" xfId="0" applyFont="1" applyBorder="1"/>
    <xf numFmtId="0" fontId="4" fillId="0" borderId="0" xfId="0" applyFont="1" applyAlignment="1">
      <alignment vertical="center" wrapText="1"/>
    </xf>
    <xf numFmtId="164" fontId="4" fillId="0" borderId="0" xfId="0" applyNumberFormat="1" applyFont="1"/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3" workbookViewId="0">
      <selection activeCell="A4" sqref="A4:D4"/>
    </sheetView>
  </sheetViews>
  <sheetFormatPr defaultRowHeight="17.25" x14ac:dyDescent="0.3"/>
  <cols>
    <col min="1" max="1" width="50.85546875" style="1" customWidth="1"/>
    <col min="2" max="4" width="15.7109375" style="1" customWidth="1"/>
    <col min="5" max="5" width="12.7109375" style="1" hidden="1" customWidth="1"/>
    <col min="6" max="6" width="9.140625" style="1"/>
    <col min="7" max="7" width="9.85546875" style="1" bestFit="1" customWidth="1"/>
    <col min="8" max="16384" width="9.140625" style="1"/>
  </cols>
  <sheetData>
    <row r="1" spans="1:5" ht="9" customHeight="1" x14ac:dyDescent="0.3"/>
    <row r="2" spans="1:5" ht="32.25" customHeight="1" x14ac:dyDescent="0.3">
      <c r="B2" s="38" t="s">
        <v>41</v>
      </c>
      <c r="C2" s="38"/>
      <c r="D2" s="38"/>
    </row>
    <row r="3" spans="1:5" ht="9" customHeight="1" x14ac:dyDescent="0.3">
      <c r="A3" s="5"/>
      <c r="B3" s="5"/>
      <c r="C3" s="5"/>
      <c r="D3" s="5"/>
    </row>
    <row r="4" spans="1:5" ht="18.75" customHeight="1" x14ac:dyDescent="0.3">
      <c r="A4" s="36" t="s">
        <v>40</v>
      </c>
      <c r="B4" s="36"/>
      <c r="C4" s="36"/>
      <c r="D4" s="36"/>
    </row>
    <row r="5" spans="1:5" ht="8.25" customHeight="1" x14ac:dyDescent="0.3">
      <c r="A5" s="37"/>
      <c r="B5" s="37"/>
      <c r="C5" s="37"/>
      <c r="D5" s="37"/>
    </row>
    <row r="6" spans="1:5" ht="16.5" customHeight="1" x14ac:dyDescent="0.3"/>
    <row r="7" spans="1:5" x14ac:dyDescent="0.3">
      <c r="A7" s="1" t="s">
        <v>0</v>
      </c>
      <c r="C7" s="1" t="s">
        <v>1</v>
      </c>
    </row>
    <row r="8" spans="1:5" s="4" customFormat="1" ht="30" customHeight="1" x14ac:dyDescent="0.25">
      <c r="A8" s="2" t="s">
        <v>2</v>
      </c>
      <c r="B8" s="19" t="s">
        <v>30</v>
      </c>
      <c r="C8" s="3" t="s">
        <v>31</v>
      </c>
      <c r="D8" s="3" t="s">
        <v>3</v>
      </c>
    </row>
    <row r="9" spans="1:5" s="8" customFormat="1" ht="51.75" x14ac:dyDescent="0.3">
      <c r="A9" s="7" t="s">
        <v>29</v>
      </c>
      <c r="B9" s="9">
        <v>11625</v>
      </c>
      <c r="C9" s="9">
        <v>14039.037</v>
      </c>
      <c r="D9" s="9">
        <f>C9/B9*100</f>
        <v>120.76590967741936</v>
      </c>
      <c r="E9" s="8">
        <v>21485.599999999999</v>
      </c>
    </row>
    <row r="10" spans="1:5" s="8" customFormat="1" ht="34.5" x14ac:dyDescent="0.3">
      <c r="A10" s="7" t="s">
        <v>19</v>
      </c>
      <c r="B10" s="9">
        <v>16038.25</v>
      </c>
      <c r="C10" s="9">
        <v>13268.382</v>
      </c>
      <c r="D10" s="9">
        <f t="shared" ref="D10:D18" si="0">C10/B10*100</f>
        <v>82.729612021261673</v>
      </c>
      <c r="E10" s="8">
        <v>16585</v>
      </c>
    </row>
    <row r="11" spans="1:5" s="8" customFormat="1" ht="18" customHeight="1" x14ac:dyDescent="0.3">
      <c r="A11" s="7" t="s">
        <v>4</v>
      </c>
      <c r="B11" s="9">
        <v>32933</v>
      </c>
      <c r="C11" s="9">
        <v>38157.413</v>
      </c>
      <c r="D11" s="9">
        <f t="shared" si="0"/>
        <v>115.86376279112136</v>
      </c>
      <c r="E11" s="8">
        <f>48247.9+974.7</f>
        <v>49222.6</v>
      </c>
    </row>
    <row r="12" spans="1:5" s="8" customFormat="1" ht="18" customHeight="1" x14ac:dyDescent="0.3">
      <c r="A12" s="7" t="s">
        <v>5</v>
      </c>
      <c r="B12" s="9">
        <v>3005.5</v>
      </c>
      <c r="C12" s="9">
        <v>4532.8440000000001</v>
      </c>
      <c r="D12" s="9">
        <f t="shared" si="0"/>
        <v>150.81829978372983</v>
      </c>
      <c r="E12" s="8">
        <v>3672</v>
      </c>
    </row>
    <row r="13" spans="1:5" s="8" customFormat="1" ht="18" customHeight="1" x14ac:dyDescent="0.3">
      <c r="A13" s="7" t="s">
        <v>20</v>
      </c>
      <c r="B13" s="9">
        <v>940</v>
      </c>
      <c r="C13" s="9">
        <v>885</v>
      </c>
      <c r="D13" s="9">
        <f t="shared" si="0"/>
        <v>94.148936170212778</v>
      </c>
      <c r="E13" s="8">
        <v>1130</v>
      </c>
    </row>
    <row r="14" spans="1:5" ht="33" customHeight="1" x14ac:dyDescent="0.3">
      <c r="A14" s="6" t="s">
        <v>23</v>
      </c>
      <c r="B14" s="10">
        <v>14000</v>
      </c>
      <c r="C14" s="10">
        <v>12415.103999999999</v>
      </c>
      <c r="D14" s="9">
        <f t="shared" si="0"/>
        <v>88.679314285714284</v>
      </c>
      <c r="E14" s="1">
        <f>6362+11375</f>
        <v>17737</v>
      </c>
    </row>
    <row r="15" spans="1:5" ht="20.25" customHeight="1" x14ac:dyDescent="0.3">
      <c r="A15" s="6" t="s">
        <v>24</v>
      </c>
      <c r="B15" s="12">
        <v>4334</v>
      </c>
      <c r="C15" s="10">
        <v>4314.8999999999996</v>
      </c>
      <c r="D15" s="9">
        <f t="shared" si="0"/>
        <v>99.559298569450846</v>
      </c>
    </row>
    <row r="16" spans="1:5" ht="20.25" customHeight="1" x14ac:dyDescent="0.3">
      <c r="A16" s="6" t="s">
        <v>21</v>
      </c>
      <c r="B16" s="12">
        <v>1380</v>
      </c>
      <c r="C16" s="10">
        <v>1385</v>
      </c>
      <c r="D16" s="9">
        <f t="shared" si="0"/>
        <v>100.36231884057972</v>
      </c>
      <c r="E16" s="1">
        <v>2400</v>
      </c>
    </row>
    <row r="17" spans="1:5" s="15" customFormat="1" ht="22.5" customHeight="1" x14ac:dyDescent="0.3">
      <c r="A17" s="13" t="s">
        <v>35</v>
      </c>
      <c r="B17" s="12">
        <v>3750</v>
      </c>
      <c r="C17" s="12">
        <v>1200</v>
      </c>
      <c r="D17" s="9">
        <f t="shared" si="0"/>
        <v>32</v>
      </c>
    </row>
    <row r="18" spans="1:5" ht="51" customHeight="1" x14ac:dyDescent="0.3">
      <c r="A18" s="3" t="s">
        <v>25</v>
      </c>
      <c r="B18" s="9">
        <v>14652.895</v>
      </c>
      <c r="C18" s="9">
        <v>12600.791999999999</v>
      </c>
      <c r="D18" s="9">
        <f t="shared" si="0"/>
        <v>85.995238483589759</v>
      </c>
      <c r="E18" s="1">
        <v>18985</v>
      </c>
    </row>
    <row r="19" spans="1:5" ht="19.5" customHeight="1" x14ac:dyDescent="0.3">
      <c r="A19" s="2" t="s">
        <v>37</v>
      </c>
      <c r="B19" s="25">
        <f>SUM(B9:B18)</f>
        <v>102658.645</v>
      </c>
      <c r="C19" s="26">
        <f>SUM(C9:C18)</f>
        <v>102798.47199999999</v>
      </c>
      <c r="D19" s="16">
        <f>C19/B19*100</f>
        <v>100.13620577205162</v>
      </c>
      <c r="E19" s="1">
        <f>SUM(E9:E18)</f>
        <v>131217.20000000001</v>
      </c>
    </row>
    <row r="20" spans="1:5" ht="48.75" customHeight="1" x14ac:dyDescent="0.3">
      <c r="A20" s="3" t="s">
        <v>6</v>
      </c>
      <c r="B20" s="14">
        <v>242474.4</v>
      </c>
      <c r="C20" s="9">
        <v>242474.4</v>
      </c>
      <c r="D20" s="9">
        <f t="shared" ref="D20:D23" si="1">C20/B20*100</f>
        <v>100</v>
      </c>
    </row>
    <row r="21" spans="1:5" ht="34.5" hidden="1" x14ac:dyDescent="0.3">
      <c r="A21" s="3" t="s">
        <v>16</v>
      </c>
      <c r="B21" s="14"/>
      <c r="C21" s="9"/>
      <c r="D21" s="9" t="e">
        <f t="shared" si="1"/>
        <v>#DIV/0!</v>
      </c>
    </row>
    <row r="22" spans="1:5" ht="51.75" x14ac:dyDescent="0.3">
      <c r="A22" s="3" t="s">
        <v>26</v>
      </c>
      <c r="B22" s="14">
        <v>539.29999999999995</v>
      </c>
      <c r="C22" s="9">
        <v>539.29999999999995</v>
      </c>
      <c r="D22" s="9">
        <f t="shared" si="1"/>
        <v>100</v>
      </c>
    </row>
    <row r="23" spans="1:5" s="8" customFormat="1" ht="46.5" customHeight="1" x14ac:dyDescent="0.3">
      <c r="A23" s="11" t="s">
        <v>39</v>
      </c>
      <c r="B23" s="12">
        <v>23225.599999999999</v>
      </c>
      <c r="C23" s="10">
        <v>23225.625</v>
      </c>
      <c r="D23" s="9">
        <f t="shared" si="1"/>
        <v>100.00010763984571</v>
      </c>
    </row>
    <row r="24" spans="1:5" s="15" customFormat="1" ht="21.75" customHeight="1" x14ac:dyDescent="0.3">
      <c r="A24" s="21" t="s">
        <v>38</v>
      </c>
      <c r="B24" s="20">
        <f>SUM(B19:B23)</f>
        <v>368897.94499999995</v>
      </c>
      <c r="C24" s="20">
        <f>SUM(C19:C23)</f>
        <v>369037.79699999996</v>
      </c>
      <c r="D24" s="20">
        <f>C24/B24*100</f>
        <v>100.03791075604936</v>
      </c>
    </row>
    <row r="25" spans="1:5" s="15" customFormat="1" ht="21.75" customHeight="1" x14ac:dyDescent="0.3">
      <c r="A25" s="13" t="s">
        <v>22</v>
      </c>
      <c r="B25" s="12"/>
      <c r="C25" s="24">
        <v>2124.5810000000001</v>
      </c>
      <c r="D25" s="14"/>
    </row>
    <row r="26" spans="1:5" s="15" customFormat="1" ht="29.25" customHeight="1" x14ac:dyDescent="0.3">
      <c r="A26" s="13" t="s">
        <v>32</v>
      </c>
      <c r="B26" s="12">
        <v>10000</v>
      </c>
      <c r="C26" s="24">
        <v>23021.759999999998</v>
      </c>
      <c r="D26" s="18"/>
    </row>
    <row r="27" spans="1:5" s="15" customFormat="1" ht="15" customHeight="1" x14ac:dyDescent="0.3">
      <c r="A27" s="22"/>
      <c r="B27" s="23"/>
      <c r="C27" s="23"/>
      <c r="D27" s="23"/>
    </row>
    <row r="28" spans="1:5" ht="13.5" customHeight="1" x14ac:dyDescent="0.3">
      <c r="A28" s="29"/>
      <c r="B28" s="30"/>
      <c r="C28" s="30"/>
      <c r="D28" s="30"/>
    </row>
    <row r="29" spans="1:5" ht="29.25" customHeight="1" x14ac:dyDescent="0.3">
      <c r="A29" s="31" t="s">
        <v>7</v>
      </c>
      <c r="B29" s="11" t="s">
        <v>34</v>
      </c>
      <c r="C29" s="11" t="s">
        <v>31</v>
      </c>
      <c r="D29" s="11" t="s">
        <v>3</v>
      </c>
      <c r="E29" s="27"/>
    </row>
    <row r="30" spans="1:5" ht="30" customHeight="1" x14ac:dyDescent="0.3">
      <c r="A30" s="11" t="s">
        <v>8</v>
      </c>
      <c r="B30" s="17">
        <v>115000</v>
      </c>
      <c r="C30" s="17">
        <v>100742.925</v>
      </c>
      <c r="D30" s="17">
        <f>C30/B30*100</f>
        <v>87.60254347826087</v>
      </c>
      <c r="E30" s="27"/>
    </row>
    <row r="31" spans="1:5" ht="34.5" x14ac:dyDescent="0.3">
      <c r="A31" s="11" t="s">
        <v>33</v>
      </c>
      <c r="B31" s="17">
        <v>1500</v>
      </c>
      <c r="C31" s="17">
        <v>791.1</v>
      </c>
      <c r="D31" s="17">
        <f t="shared" ref="D31:D41" si="2">C31/B31*100</f>
        <v>52.739999999999995</v>
      </c>
      <c r="E31" s="27"/>
    </row>
    <row r="32" spans="1:5" ht="21" customHeight="1" x14ac:dyDescent="0.3">
      <c r="A32" s="11" t="s">
        <v>9</v>
      </c>
      <c r="B32" s="17">
        <v>16500</v>
      </c>
      <c r="C32" s="17">
        <v>18225.306</v>
      </c>
      <c r="D32" s="17">
        <f t="shared" si="2"/>
        <v>110.45640000000002</v>
      </c>
      <c r="E32" s="27"/>
    </row>
    <row r="33" spans="1:7" ht="21.75" customHeight="1" x14ac:dyDescent="0.3">
      <c r="A33" s="11" t="s">
        <v>10</v>
      </c>
      <c r="B33" s="17">
        <v>670</v>
      </c>
      <c r="C33" s="17">
        <v>422.05200000000002</v>
      </c>
      <c r="D33" s="17">
        <f t="shared" si="2"/>
        <v>62.992835820895522</v>
      </c>
      <c r="E33" s="27"/>
    </row>
    <row r="34" spans="1:7" ht="21" customHeight="1" x14ac:dyDescent="0.3">
      <c r="A34" s="11" t="s">
        <v>18</v>
      </c>
      <c r="B34" s="17">
        <v>374</v>
      </c>
      <c r="C34" s="17">
        <v>294</v>
      </c>
      <c r="D34" s="17">
        <f t="shared" si="2"/>
        <v>78.609625668449198</v>
      </c>
      <c r="E34" s="27"/>
    </row>
    <row r="35" spans="1:7" s="8" customFormat="1" ht="34.5" x14ac:dyDescent="0.3">
      <c r="A35" s="11" t="s">
        <v>28</v>
      </c>
      <c r="B35" s="17">
        <v>28291.5</v>
      </c>
      <c r="C35" s="17">
        <v>18127.694</v>
      </c>
      <c r="D35" s="17">
        <f t="shared" si="2"/>
        <v>64.074700881890323</v>
      </c>
      <c r="E35" s="28"/>
      <c r="G35" s="1"/>
    </row>
    <row r="36" spans="1:7" s="8" customFormat="1" ht="21" customHeight="1" x14ac:dyDescent="0.3">
      <c r="A36" s="11" t="s">
        <v>11</v>
      </c>
      <c r="B36" s="17">
        <v>153405</v>
      </c>
      <c r="C36" s="17">
        <v>124527.39200000001</v>
      </c>
      <c r="D36" s="17">
        <f t="shared" si="2"/>
        <v>81.175575763501854</v>
      </c>
      <c r="E36" s="28"/>
    </row>
    <row r="37" spans="1:7" s="8" customFormat="1" ht="21" customHeight="1" x14ac:dyDescent="0.3">
      <c r="A37" s="11" t="s">
        <v>12</v>
      </c>
      <c r="B37" s="17">
        <v>13989</v>
      </c>
      <c r="C37" s="17">
        <v>11662.894</v>
      </c>
      <c r="D37" s="17">
        <f t="shared" si="2"/>
        <v>83.371892201015086</v>
      </c>
      <c r="E37" s="28"/>
    </row>
    <row r="38" spans="1:7" s="8" customFormat="1" ht="21" customHeight="1" x14ac:dyDescent="0.3">
      <c r="A38" s="11" t="s">
        <v>13</v>
      </c>
      <c r="B38" s="32">
        <v>19000</v>
      </c>
      <c r="C38" s="17">
        <v>1509.16</v>
      </c>
      <c r="D38" s="17">
        <f t="shared" si="2"/>
        <v>7.9429473684210539</v>
      </c>
      <c r="E38" s="28"/>
    </row>
    <row r="39" spans="1:7" s="8" customFormat="1" ht="34.5" x14ac:dyDescent="0.3">
      <c r="A39" s="11" t="s">
        <v>14</v>
      </c>
      <c r="B39" s="17">
        <v>92855</v>
      </c>
      <c r="C39" s="17">
        <v>79129.781000000003</v>
      </c>
      <c r="D39" s="17">
        <f t="shared" si="2"/>
        <v>85.218653815088047</v>
      </c>
      <c r="E39" s="28"/>
    </row>
    <row r="40" spans="1:7" x14ac:dyDescent="0.3">
      <c r="A40" s="11" t="s">
        <v>27</v>
      </c>
      <c r="B40" s="33">
        <v>7509</v>
      </c>
      <c r="C40" s="17">
        <v>6369.2</v>
      </c>
      <c r="D40" s="17">
        <f t="shared" si="2"/>
        <v>84.820881608736173</v>
      </c>
      <c r="E40" s="27"/>
    </row>
    <row r="41" spans="1:7" s="8" customFormat="1" ht="34.5" x14ac:dyDescent="0.3">
      <c r="A41" s="11" t="s">
        <v>15</v>
      </c>
      <c r="B41" s="17">
        <f>375+1125</f>
        <v>1500</v>
      </c>
      <c r="C41" s="17">
        <f>806.8+205</f>
        <v>1011.8</v>
      </c>
      <c r="D41" s="17">
        <f t="shared" si="2"/>
        <v>67.453333333333333</v>
      </c>
      <c r="E41" s="28"/>
    </row>
    <row r="42" spans="1:7" ht="19.5" customHeight="1" x14ac:dyDescent="0.3">
      <c r="A42" s="31" t="s">
        <v>17</v>
      </c>
      <c r="B42" s="34">
        <f>SUM(B30:B41)</f>
        <v>450593.5</v>
      </c>
      <c r="C42" s="34">
        <f>SUM(C30:C41)</f>
        <v>362813.304</v>
      </c>
      <c r="D42" s="35">
        <f>C42/B42*100</f>
        <v>80.518983074545019</v>
      </c>
      <c r="E42" s="27"/>
    </row>
    <row r="43" spans="1:7" ht="6.75" customHeight="1" x14ac:dyDescent="0.3">
      <c r="A43" s="8"/>
      <c r="B43" s="8"/>
      <c r="C43" s="8"/>
      <c r="D43" s="8"/>
    </row>
    <row r="45" spans="1:7" x14ac:dyDescent="0.3">
      <c r="A45" s="1" t="s">
        <v>36</v>
      </c>
    </row>
  </sheetData>
  <mergeCells count="3">
    <mergeCell ref="B2:D2"/>
    <mergeCell ref="A4:D4"/>
    <mergeCell ref="A5:D5"/>
  </mergeCells>
  <pageMargins left="0.3" right="0.3" top="0.3" bottom="0.3" header="0.2" footer="0.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3er.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2023-10-11T05:52:10Z</dcterms:modified>
</cp:coreProperties>
</file>