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20"/>
  </bookViews>
  <sheets>
    <sheet name="4" sheetId="26" r:id="rId1"/>
  </sheets>
  <calcPr calcId="162913"/>
</workbook>
</file>

<file path=xl/calcChain.xml><?xml version="1.0" encoding="utf-8"?>
<calcChain xmlns="http://schemas.openxmlformats.org/spreadsheetml/2006/main">
  <c r="D42" i="26" l="1"/>
  <c r="B42" i="26"/>
  <c r="C35" i="26"/>
  <c r="C42" i="26" s="1"/>
  <c r="B35" i="26"/>
  <c r="C41" i="26"/>
  <c r="D40" i="26"/>
  <c r="D39" i="26"/>
  <c r="D38" i="26"/>
  <c r="D37" i="26"/>
  <c r="D36" i="26"/>
  <c r="D34" i="26"/>
  <c r="D33" i="26"/>
  <c r="D32" i="26"/>
  <c r="D31" i="26"/>
  <c r="D30" i="26"/>
  <c r="D23" i="26"/>
  <c r="D22" i="26"/>
  <c r="D20" i="26"/>
  <c r="C18" i="26"/>
  <c r="C24" i="26" s="1"/>
  <c r="D24" i="26" s="1"/>
  <c r="B18" i="26"/>
  <c r="B24" i="26" s="1"/>
  <c r="D17" i="26"/>
  <c r="D19" i="26"/>
  <c r="D16" i="26"/>
  <c r="D15" i="26"/>
  <c r="D14" i="26"/>
  <c r="D13" i="26"/>
  <c r="D12" i="26"/>
  <c r="D11" i="26"/>
  <c r="D10" i="26"/>
  <c r="D9" i="26"/>
  <c r="D35" i="26" l="1"/>
  <c r="D41" i="26"/>
  <c r="D18" i="26"/>
</calcChain>
</file>

<file path=xl/sharedStrings.xml><?xml version="1.0" encoding="utf-8"?>
<sst xmlns="http://schemas.openxmlformats.org/spreadsheetml/2006/main" count="44" uniqueCount="42">
  <si>
    <t>Եկամտային մաս.</t>
  </si>
  <si>
    <t>հազար դրամ</t>
  </si>
  <si>
    <t>Եկամտատեսակ</t>
  </si>
  <si>
    <t>Կատարման տոկոս</t>
  </si>
  <si>
    <t>Գույքահարկ</t>
  </si>
  <si>
    <t>Տեղական տուրքեր</t>
  </si>
  <si>
    <t>Պետական բյուջեից ֆինանսական համահարթեցման սկզբունքով տրամադրվող դոտացիաներ</t>
  </si>
  <si>
    <t>Ծախսային մաս</t>
  </si>
  <si>
    <t>Դրամով վճարվող աշխատավարձեր և հավելավճարներ</t>
  </si>
  <si>
    <t xml:space="preserve"> Էներգետիկ  ծառայություններ</t>
  </si>
  <si>
    <t>Կապի ծառայություններ</t>
  </si>
  <si>
    <t>Դրամաշնորհներ</t>
  </si>
  <si>
    <t>Սոցիալական նպաստներ և կենսաթոշակներ</t>
  </si>
  <si>
    <t>Այլ ծախսեր</t>
  </si>
  <si>
    <t>Շենքների և շինությունների կապիտալ վերանորոգում, շինարարություն</t>
  </si>
  <si>
    <t>Մեքենաներ և սարքավորումներ, այլ հիմնական միջոցներ</t>
  </si>
  <si>
    <t>Պետական բյուջեից համայնքի վարչական բյուջեին տրամադրվող այլ դոտացիաներ</t>
  </si>
  <si>
    <t>Ընդամենը</t>
  </si>
  <si>
    <t>Ապահովագրական ծախսեր</t>
  </si>
  <si>
    <t>Հողի վարձավճար համայնքների վարչական տարածքներում գտնվող հողի համար</t>
  </si>
  <si>
    <t>Գույքի վարձակալությունից եկամուտներ</t>
  </si>
  <si>
    <t>Արտադպրոցական դաստիարակություն</t>
  </si>
  <si>
    <t>Այլ հիմնական միջոցների իրացումից մուտքեր</t>
  </si>
  <si>
    <t>Աղբահանության, խմելու ջրի և ոռոգման ջրի վճարներ</t>
  </si>
  <si>
    <t>Մանկապարտեզի ծնողական վճարներ</t>
  </si>
  <si>
    <r>
      <rPr>
        <b/>
        <sz val="12"/>
        <color theme="1"/>
        <rFont val="GHEA Grapalat"/>
        <family val="3"/>
      </rPr>
      <t>Այլ եկամուտներ</t>
    </r>
    <r>
      <rPr>
        <sz val="12"/>
        <color theme="1"/>
        <rFont val="GHEA Grapalat"/>
        <family val="3"/>
      </rPr>
      <t>/օրենքով և իրավական այլ ակտերով սահմանված` համայնքի բյուջե մուտքագրման ենթակա այլ եկամուտներ/</t>
    </r>
  </si>
  <si>
    <t>Պետական բյուջեից տրամադրվող նպատակային հատկացումներ/սուբվենցիաներ/</t>
  </si>
  <si>
    <t>Նախագծահետազոտական ծախսեր</t>
  </si>
  <si>
    <t>Պայմանագրային ծառայությունների և ապրանքների ձեռք բերում</t>
  </si>
  <si>
    <t>Անշարժ գույքի հարկ համայնքների վարչական տարածքներում գտնվող հողի համար</t>
  </si>
  <si>
    <t>Նախատեսված</t>
  </si>
  <si>
    <t xml:space="preserve">Կատարողական </t>
  </si>
  <si>
    <t>ՉԱՐՏԱԴՐՎԱԾ ԱԿՏԻՎՆԵՐԻ ԻՐԱՑՈՒՄԻՑ  /Հողի օտարումից/ՄՈՒՏՔԵՐ</t>
  </si>
  <si>
    <t>Գործուղումների և շրջագայությունների ծախսեր</t>
  </si>
  <si>
    <t xml:space="preserve">Նախատեսված  </t>
  </si>
  <si>
    <t>Նվիր., ժառանգ. Իրավ. ֆիզ. անձ. և կազմակերպ.-ից</t>
  </si>
  <si>
    <t>ԱՇԽԱՏԱԿԱԶՄԻ  ՔԱՐՏՈՒՂԱՐ՝                                        ԳԵՎՈՐԳ  ՍԻՄՈՆՅԱՆ</t>
  </si>
  <si>
    <t>Ընդամենը սեփական եկամուտներ</t>
  </si>
  <si>
    <t>Ընդամենը եկամուտներ</t>
  </si>
  <si>
    <t>Կապիտալ ներքին պաշտոնական դրամաշնորհներ՝ ստացված կառավարման այլ մակարդակներից /սուբվենցիաներ/</t>
  </si>
  <si>
    <t xml:space="preserve">2023թ </t>
  </si>
  <si>
    <t xml:space="preserve">Հավելված Արենի համայնքի ավագանու 01.03.2024թ-ի թիվ 033-Ա որոշման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</si>
</sst>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rgb="FFFF0000"/>
      <name val="GHEA Grapalat"/>
      <family val="3"/>
    </font>
    <font>
      <sz val="12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1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164" fontId="4" fillId="0" borderId="1" xfId="0" applyNumberFormat="1" applyFont="1" applyBorder="1"/>
    <xf numFmtId="164" fontId="4" fillId="0" borderId="4" xfId="0" applyNumberFormat="1" applyFont="1" applyBorder="1"/>
    <xf numFmtId="0" fontId="4" fillId="0" borderId="4" xfId="0" applyFont="1" applyBorder="1" applyAlignment="1">
      <alignment vertical="center" wrapText="1"/>
    </xf>
    <xf numFmtId="164" fontId="4" fillId="2" borderId="4" xfId="0" applyNumberFormat="1" applyFont="1" applyFill="1" applyBorder="1"/>
    <xf numFmtId="0" fontId="4" fillId="2" borderId="4" xfId="0" applyFont="1" applyFill="1" applyBorder="1" applyAlignment="1">
      <alignment vertical="center" wrapText="1"/>
    </xf>
    <xf numFmtId="164" fontId="4" fillId="2" borderId="1" xfId="0" applyNumberFormat="1" applyFont="1" applyFill="1" applyBorder="1"/>
    <xf numFmtId="0" fontId="4" fillId="2" borderId="0" xfId="0" applyFont="1" applyFill="1"/>
    <xf numFmtId="164" fontId="2" fillId="0" borderId="1" xfId="0" applyNumberFormat="1" applyFont="1" applyBorder="1"/>
    <xf numFmtId="164" fontId="4" fillId="0" borderId="4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/>
    <xf numFmtId="0" fontId="5" fillId="0" borderId="1" xfId="0" applyFont="1" applyBorder="1" applyAlignment="1">
      <alignment vertical="center" wrapText="1"/>
    </xf>
    <xf numFmtId="164" fontId="6" fillId="2" borderId="4" xfId="0" applyNumberFormat="1" applyFont="1" applyFill="1" applyBorder="1"/>
    <xf numFmtId="0" fontId="6" fillId="2" borderId="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/>
    <xf numFmtId="2" fontId="4" fillId="2" borderId="4" xfId="0" applyNumberFormat="1" applyFont="1" applyFill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0" fontId="4" fillId="0" borderId="0" xfId="0" applyFont="1" applyAlignment="1">
      <alignment vertical="center" wrapText="1"/>
    </xf>
    <xf numFmtId="164" fontId="4" fillId="0" borderId="0" xfId="0" applyNumberFormat="1" applyFont="1"/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J9" sqref="J9"/>
    </sheetView>
  </sheetViews>
  <sheetFormatPr defaultRowHeight="17.25" x14ac:dyDescent="0.3"/>
  <cols>
    <col min="1" max="1" width="50.85546875" style="1" customWidth="1"/>
    <col min="2" max="2" width="16.28515625" style="1" customWidth="1"/>
    <col min="3" max="4" width="15.42578125" style="1" customWidth="1"/>
    <col min="5" max="16384" width="9.140625" style="1"/>
  </cols>
  <sheetData>
    <row r="1" spans="1:4" ht="9" customHeight="1" x14ac:dyDescent="0.3"/>
    <row r="2" spans="1:4" ht="32.25" customHeight="1" x14ac:dyDescent="0.3">
      <c r="B2" s="37" t="s">
        <v>41</v>
      </c>
      <c r="C2" s="37"/>
      <c r="D2" s="37"/>
    </row>
    <row r="3" spans="1:4" ht="9" customHeight="1" x14ac:dyDescent="0.3">
      <c r="A3" s="5"/>
      <c r="B3" s="5"/>
      <c r="C3" s="5"/>
      <c r="D3" s="5"/>
    </row>
    <row r="4" spans="1:4" ht="18.75" customHeight="1" x14ac:dyDescent="0.3">
      <c r="A4" s="35" t="s">
        <v>40</v>
      </c>
      <c r="B4" s="35"/>
      <c r="C4" s="35"/>
      <c r="D4" s="35"/>
    </row>
    <row r="5" spans="1:4" ht="8.25" customHeight="1" x14ac:dyDescent="0.3">
      <c r="A5" s="36"/>
      <c r="B5" s="36"/>
      <c r="C5" s="36"/>
      <c r="D5" s="36"/>
    </row>
    <row r="6" spans="1:4" ht="16.5" customHeight="1" x14ac:dyDescent="0.3"/>
    <row r="7" spans="1:4" x14ac:dyDescent="0.3">
      <c r="A7" s="1" t="s">
        <v>0</v>
      </c>
      <c r="C7" s="1" t="s">
        <v>1</v>
      </c>
    </row>
    <row r="8" spans="1:4" s="4" customFormat="1" ht="30" customHeight="1" x14ac:dyDescent="0.25">
      <c r="A8" s="2" t="s">
        <v>2</v>
      </c>
      <c r="B8" s="19" t="s">
        <v>30</v>
      </c>
      <c r="C8" s="3" t="s">
        <v>31</v>
      </c>
      <c r="D8" s="3" t="s">
        <v>3</v>
      </c>
    </row>
    <row r="9" spans="1:4" s="8" customFormat="1" ht="51.75" x14ac:dyDescent="0.3">
      <c r="A9" s="7" t="s">
        <v>29</v>
      </c>
      <c r="B9" s="9">
        <v>27637</v>
      </c>
      <c r="C9" s="9">
        <v>29674.633999999998</v>
      </c>
      <c r="D9" s="9">
        <f>C9/B9*100</f>
        <v>107.37284799363171</v>
      </c>
    </row>
    <row r="10" spans="1:4" s="8" customFormat="1" ht="34.5" x14ac:dyDescent="0.3">
      <c r="A10" s="7" t="s">
        <v>19</v>
      </c>
      <c r="B10" s="9">
        <v>22444</v>
      </c>
      <c r="C10" s="9">
        <v>20552.712</v>
      </c>
      <c r="D10" s="9">
        <f t="shared" ref="D10:D17" si="0">C10/B10*100</f>
        <v>91.573302441632507</v>
      </c>
    </row>
    <row r="11" spans="1:4" s="8" customFormat="1" ht="18" customHeight="1" x14ac:dyDescent="0.3">
      <c r="A11" s="7" t="s">
        <v>4</v>
      </c>
      <c r="B11" s="9">
        <v>69157</v>
      </c>
      <c r="C11" s="9">
        <v>72177.664999999994</v>
      </c>
      <c r="D11" s="9">
        <f t="shared" si="0"/>
        <v>104.36783695070635</v>
      </c>
    </row>
    <row r="12" spans="1:4" s="8" customFormat="1" ht="18" customHeight="1" x14ac:dyDescent="0.3">
      <c r="A12" s="7" t="s">
        <v>5</v>
      </c>
      <c r="B12" s="9">
        <v>4635</v>
      </c>
      <c r="C12" s="9">
        <v>6854.7439999999997</v>
      </c>
      <c r="D12" s="9">
        <f t="shared" si="0"/>
        <v>147.89091693635385</v>
      </c>
    </row>
    <row r="13" spans="1:4" s="8" customFormat="1" ht="18" customHeight="1" x14ac:dyDescent="0.3">
      <c r="A13" s="7" t="s">
        <v>20</v>
      </c>
      <c r="B13" s="9">
        <v>1260</v>
      </c>
      <c r="C13" s="9">
        <v>1142.4000000000001</v>
      </c>
      <c r="D13" s="9">
        <f t="shared" si="0"/>
        <v>90.666666666666671</v>
      </c>
    </row>
    <row r="14" spans="1:4" ht="33" customHeight="1" x14ac:dyDescent="0.3">
      <c r="A14" s="6" t="s">
        <v>23</v>
      </c>
      <c r="B14" s="10">
        <v>23384</v>
      </c>
      <c r="C14" s="10">
        <v>22762.793000000001</v>
      </c>
      <c r="D14" s="9">
        <f t="shared" si="0"/>
        <v>97.343452788231275</v>
      </c>
    </row>
    <row r="15" spans="1:4" ht="20.25" customHeight="1" x14ac:dyDescent="0.3">
      <c r="A15" s="6" t="s">
        <v>24</v>
      </c>
      <c r="B15" s="12">
        <v>6660</v>
      </c>
      <c r="C15" s="10">
        <v>6006.9</v>
      </c>
      <c r="D15" s="9">
        <f t="shared" si="0"/>
        <v>90.193693693693689</v>
      </c>
    </row>
    <row r="16" spans="1:4" ht="20.25" customHeight="1" x14ac:dyDescent="0.3">
      <c r="A16" s="6" t="s">
        <v>21</v>
      </c>
      <c r="B16" s="12">
        <v>2000</v>
      </c>
      <c r="C16" s="10">
        <v>2036</v>
      </c>
      <c r="D16" s="9">
        <f t="shared" si="0"/>
        <v>101.8</v>
      </c>
    </row>
    <row r="17" spans="1:4" ht="51" customHeight="1" x14ac:dyDescent="0.3">
      <c r="A17" s="3" t="s">
        <v>25</v>
      </c>
      <c r="B17" s="9">
        <v>36138.894</v>
      </c>
      <c r="C17" s="9">
        <v>40068.542999999998</v>
      </c>
      <c r="D17" s="9">
        <f t="shared" si="0"/>
        <v>110.87373896943275</v>
      </c>
    </row>
    <row r="18" spans="1:4" ht="19.5" customHeight="1" x14ac:dyDescent="0.3">
      <c r="A18" s="2" t="s">
        <v>37</v>
      </c>
      <c r="B18" s="25">
        <f>SUM(B9:B17)</f>
        <v>193315.894</v>
      </c>
      <c r="C18" s="26">
        <f>SUM(C9:C17)</f>
        <v>201276.391</v>
      </c>
      <c r="D18" s="16">
        <f>C18/B18*100</f>
        <v>104.11786989433989</v>
      </c>
    </row>
    <row r="19" spans="1:4" s="15" customFormat="1" ht="36.75" customHeight="1" x14ac:dyDescent="0.3">
      <c r="A19" s="13" t="s">
        <v>35</v>
      </c>
      <c r="B19" s="12">
        <v>5000</v>
      </c>
      <c r="C19" s="12">
        <v>1200</v>
      </c>
      <c r="D19" s="9">
        <f>C19/B19*100</f>
        <v>24</v>
      </c>
    </row>
    <row r="20" spans="1:4" ht="48.75" customHeight="1" x14ac:dyDescent="0.3">
      <c r="A20" s="3" t="s">
        <v>6</v>
      </c>
      <c r="B20" s="14">
        <v>323299.20000000001</v>
      </c>
      <c r="C20" s="9">
        <v>323299.20000000001</v>
      </c>
      <c r="D20" s="9">
        <f t="shared" ref="D20:D23" si="1">C20/B20*100</f>
        <v>100</v>
      </c>
    </row>
    <row r="21" spans="1:4" ht="34.5" x14ac:dyDescent="0.3">
      <c r="A21" s="3" t="s">
        <v>16</v>
      </c>
      <c r="B21" s="14"/>
      <c r="C21" s="9">
        <v>259.58699999999999</v>
      </c>
      <c r="D21" s="9">
        <v>100</v>
      </c>
    </row>
    <row r="22" spans="1:4" ht="51.75" x14ac:dyDescent="0.3">
      <c r="A22" s="3" t="s">
        <v>26</v>
      </c>
      <c r="B22" s="14">
        <v>653.70000000000005</v>
      </c>
      <c r="C22" s="9">
        <v>653.70000000000005</v>
      </c>
      <c r="D22" s="9">
        <f t="shared" si="1"/>
        <v>100</v>
      </c>
    </row>
    <row r="23" spans="1:4" s="8" customFormat="1" ht="46.5" customHeight="1" x14ac:dyDescent="0.3">
      <c r="A23" s="11" t="s">
        <v>39</v>
      </c>
      <c r="B23" s="12">
        <v>70050.573000000004</v>
      </c>
      <c r="C23" s="10">
        <v>70050.600000000006</v>
      </c>
      <c r="D23" s="9">
        <f t="shared" si="1"/>
        <v>100.00003854358195</v>
      </c>
    </row>
    <row r="24" spans="1:4" s="15" customFormat="1" ht="21.75" customHeight="1" x14ac:dyDescent="0.3">
      <c r="A24" s="21" t="s">
        <v>38</v>
      </c>
      <c r="B24" s="20">
        <f>SUM(B18:B23)</f>
        <v>592319.36700000009</v>
      </c>
      <c r="C24" s="20">
        <f>SUM(C18:C23)</f>
        <v>596739.478</v>
      </c>
      <c r="D24" s="20">
        <f>C24/B24*100</f>
        <v>100.74623779775884</v>
      </c>
    </row>
    <row r="25" spans="1:4" s="15" customFormat="1" ht="21.75" customHeight="1" x14ac:dyDescent="0.3">
      <c r="A25" s="13" t="s">
        <v>22</v>
      </c>
      <c r="B25" s="12"/>
      <c r="C25" s="24">
        <v>2124.5810000000001</v>
      </c>
      <c r="D25" s="14"/>
    </row>
    <row r="26" spans="1:4" s="15" customFormat="1" ht="29.25" customHeight="1" x14ac:dyDescent="0.3">
      <c r="A26" s="13" t="s">
        <v>32</v>
      </c>
      <c r="B26" s="12">
        <v>58000</v>
      </c>
      <c r="C26" s="24">
        <v>58727.61</v>
      </c>
      <c r="D26" s="18"/>
    </row>
    <row r="27" spans="1:4" s="15" customFormat="1" ht="15" customHeight="1" x14ac:dyDescent="0.3">
      <c r="A27" s="22"/>
      <c r="B27" s="23"/>
      <c r="C27" s="23"/>
      <c r="D27" s="23"/>
    </row>
    <row r="28" spans="1:4" ht="13.5" customHeight="1" x14ac:dyDescent="0.3">
      <c r="A28" s="27"/>
      <c r="B28" s="28"/>
      <c r="C28" s="28"/>
      <c r="D28" s="28"/>
    </row>
    <row r="29" spans="1:4" ht="29.25" customHeight="1" x14ac:dyDescent="0.3">
      <c r="A29" s="29" t="s">
        <v>7</v>
      </c>
      <c r="B29" s="11" t="s">
        <v>34</v>
      </c>
      <c r="C29" s="11" t="s">
        <v>31</v>
      </c>
      <c r="D29" s="11" t="s">
        <v>3</v>
      </c>
    </row>
    <row r="30" spans="1:4" ht="30" customHeight="1" x14ac:dyDescent="0.3">
      <c r="A30" s="11" t="s">
        <v>8</v>
      </c>
      <c r="B30" s="17">
        <v>137100</v>
      </c>
      <c r="C30" s="17">
        <v>136512.09599999999</v>
      </c>
      <c r="D30" s="17">
        <f>C30/B30*100</f>
        <v>99.571185995623622</v>
      </c>
    </row>
    <row r="31" spans="1:4" ht="34.5" x14ac:dyDescent="0.3">
      <c r="A31" s="11" t="s">
        <v>33</v>
      </c>
      <c r="B31" s="17">
        <v>1397.0909999999999</v>
      </c>
      <c r="C31" s="17">
        <v>1151.4000000000001</v>
      </c>
      <c r="D31" s="17">
        <f t="shared" ref="D31:D41" si="2">C31/B31*100</f>
        <v>82.414101873106347</v>
      </c>
    </row>
    <row r="32" spans="1:4" ht="21" customHeight="1" x14ac:dyDescent="0.3">
      <c r="A32" s="11" t="s">
        <v>9</v>
      </c>
      <c r="B32" s="17">
        <v>27100</v>
      </c>
      <c r="C32" s="17">
        <v>26298.144</v>
      </c>
      <c r="D32" s="17">
        <f t="shared" si="2"/>
        <v>97.041121771217703</v>
      </c>
    </row>
    <row r="33" spans="1:4" ht="21.75" customHeight="1" x14ac:dyDescent="0.3">
      <c r="A33" s="11" t="s">
        <v>10</v>
      </c>
      <c r="B33" s="17">
        <v>1000</v>
      </c>
      <c r="C33" s="17">
        <v>964.05100000000004</v>
      </c>
      <c r="D33" s="17">
        <f t="shared" si="2"/>
        <v>96.405100000000004</v>
      </c>
    </row>
    <row r="34" spans="1:4" ht="21" customHeight="1" x14ac:dyDescent="0.3">
      <c r="A34" s="11" t="s">
        <v>18</v>
      </c>
      <c r="B34" s="17">
        <v>588</v>
      </c>
      <c r="C34" s="17">
        <v>588</v>
      </c>
      <c r="D34" s="17">
        <f t="shared" si="2"/>
        <v>100</v>
      </c>
    </row>
    <row r="35" spans="1:4" s="8" customFormat="1" ht="34.5" x14ac:dyDescent="0.3">
      <c r="A35" s="11" t="s">
        <v>28</v>
      </c>
      <c r="B35" s="17">
        <f>7672+6700+1500+16862</f>
        <v>32734</v>
      </c>
      <c r="C35" s="17">
        <f>5234.17+6355.498+1451+14016.997</f>
        <v>27057.665000000001</v>
      </c>
      <c r="D35" s="17">
        <f t="shared" si="2"/>
        <v>82.659207551781023</v>
      </c>
    </row>
    <row r="36" spans="1:4" s="8" customFormat="1" ht="21" customHeight="1" x14ac:dyDescent="0.3">
      <c r="A36" s="11" t="s">
        <v>11</v>
      </c>
      <c r="B36" s="17">
        <v>191192.90900000001</v>
      </c>
      <c r="C36" s="17">
        <v>188286.217</v>
      </c>
      <c r="D36" s="17">
        <f t="shared" si="2"/>
        <v>98.479707215501378</v>
      </c>
    </row>
    <row r="37" spans="1:4" s="8" customFormat="1" ht="21" customHeight="1" x14ac:dyDescent="0.3">
      <c r="A37" s="11" t="s">
        <v>12</v>
      </c>
      <c r="B37" s="17">
        <v>22838.894</v>
      </c>
      <c r="C37" s="17">
        <v>21849.894</v>
      </c>
      <c r="D37" s="17">
        <f t="shared" si="2"/>
        <v>95.669667716834269</v>
      </c>
    </row>
    <row r="38" spans="1:4" s="8" customFormat="1" ht="21" customHeight="1" x14ac:dyDescent="0.3">
      <c r="A38" s="11" t="s">
        <v>13</v>
      </c>
      <c r="B38" s="30">
        <v>4800</v>
      </c>
      <c r="C38" s="17">
        <v>3477.1350000000002</v>
      </c>
      <c r="D38" s="17">
        <f t="shared" si="2"/>
        <v>72.440312500000005</v>
      </c>
    </row>
    <row r="39" spans="1:4" s="8" customFormat="1" ht="34.5" x14ac:dyDescent="0.3">
      <c r="A39" s="11" t="s">
        <v>14</v>
      </c>
      <c r="B39" s="17">
        <v>234287.973</v>
      </c>
      <c r="C39" s="17">
        <v>208226.8</v>
      </c>
      <c r="D39" s="17">
        <f t="shared" si="2"/>
        <v>88.876435838215215</v>
      </c>
    </row>
    <row r="40" spans="1:4" x14ac:dyDescent="0.3">
      <c r="A40" s="11" t="s">
        <v>27</v>
      </c>
      <c r="B40" s="31">
        <v>10173.462</v>
      </c>
      <c r="C40" s="17">
        <v>10169.200000000001</v>
      </c>
      <c r="D40" s="17">
        <f t="shared" si="2"/>
        <v>99.958106689738472</v>
      </c>
    </row>
    <row r="41" spans="1:4" s="8" customFormat="1" ht="34.5" x14ac:dyDescent="0.3">
      <c r="A41" s="11" t="s">
        <v>15</v>
      </c>
      <c r="B41" s="17">
        <v>2000</v>
      </c>
      <c r="C41" s="17">
        <f>806.8+205</f>
        <v>1011.8</v>
      </c>
      <c r="D41" s="17">
        <f t="shared" si="2"/>
        <v>50.59</v>
      </c>
    </row>
    <row r="42" spans="1:4" ht="19.5" customHeight="1" x14ac:dyDescent="0.3">
      <c r="A42" s="29" t="s">
        <v>17</v>
      </c>
      <c r="B42" s="32">
        <f>SUM(B30:B41)</f>
        <v>665212.32899999991</v>
      </c>
      <c r="C42" s="34">
        <f>SUM(C30:C41)</f>
        <v>625592.402</v>
      </c>
      <c r="D42" s="33">
        <f>C42/B42*100</f>
        <v>94.04401793641442</v>
      </c>
    </row>
    <row r="43" spans="1:4" ht="6.75" customHeight="1" x14ac:dyDescent="0.3">
      <c r="A43" s="8"/>
      <c r="B43" s="8"/>
      <c r="C43" s="8"/>
      <c r="D43" s="8"/>
    </row>
    <row r="45" spans="1:4" x14ac:dyDescent="0.3">
      <c r="A45" s="1" t="s">
        <v>36</v>
      </c>
    </row>
  </sheetData>
  <mergeCells count="3">
    <mergeCell ref="B2:D2"/>
    <mergeCell ref="A4:D4"/>
    <mergeCell ref="A5:D5"/>
  </mergeCells>
  <pageMargins left="0.3" right="0.3" top="0.3" bottom="0.3" header="0.2" footer="0.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2024-02-28T12:14:32Z</dcterms:modified>
</cp:coreProperties>
</file>